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Sharing readOnlyRecommended="0"/>
  <workbookPr/>
  <bookViews>
    <workbookView xWindow="360" yWindow="15" windowWidth="20955" windowHeight="9720" activeTab="0"/>
  </bookViews>
  <sheets>
    <sheet name="Projection Part variable 23 sur Résultat" sheetId="1" state="visible" r:id="rId1"/>
  </sheets>
  <calcPr/>
</workbook>
</file>

<file path=xl/sharedStrings.xml><?xml version="1.0" encoding="utf-8"?>
<sst xmlns="http://schemas.openxmlformats.org/spreadsheetml/2006/main" count="30" uniqueCount="30">
  <si>
    <r>
      <rPr>
        <b val="false"/>
        <i val="false"/>
        <sz val="11"/>
        <color indexed="64"/>
        <rFont val="Arial"/>
      </rPr>
      <t>Solde</t>
    </r>
  </si>
  <si>
    <r>
      <rPr>
        <b val="false"/>
        <i val="false"/>
        <sz val="11"/>
        <color indexed="64"/>
        <rFont val="Arial"/>
      </rPr>
      <t>Prévision</t>
    </r>
  </si>
  <si>
    <r>
      <rPr>
        <b val="false"/>
        <i val="false"/>
        <sz val="11"/>
        <color indexed="64"/>
        <rFont val="Arial"/>
      </rPr>
      <t xml:space="preserve">Chiffre d'Affaires</t>
    </r>
  </si>
  <si>
    <r>
      <rPr>
        <b val="false"/>
        <i val="false"/>
        <sz val="11"/>
        <color indexed="64"/>
        <rFont val="Arial"/>
      </rPr>
      <t xml:space="preserve">Client 1</t>
    </r>
  </si>
  <si>
    <r>
      <rPr>
        <b val="false"/>
        <i val="false"/>
        <sz val="11"/>
        <color indexed="64"/>
        <rFont val="Arial"/>
      </rPr>
      <t xml:space="preserve">client 2</t>
    </r>
  </si>
  <si>
    <r>
      <rPr>
        <b val="false"/>
        <i val="false"/>
        <sz val="11"/>
        <color indexed="64"/>
        <rFont val="Arial"/>
      </rPr>
      <t xml:space="preserve">client 3</t>
    </r>
  </si>
  <si>
    <r>
      <rPr>
        <b val="false"/>
        <i val="false"/>
        <sz val="11"/>
        <color indexed="64"/>
        <rFont val="Arial"/>
      </rPr>
      <t xml:space="preserve">Achats d'appro</t>
    </r>
  </si>
  <si>
    <r>
      <rPr>
        <b val="false"/>
        <i val="false"/>
        <sz val="11"/>
        <color indexed="64"/>
        <rFont val="Arial"/>
      </rPr>
      <t xml:space="preserve">CNC bois</t>
    </r>
  </si>
  <si>
    <r>
      <rPr>
        <b val="false"/>
        <i val="false"/>
        <sz val="11"/>
        <color indexed="64"/>
        <rFont val="Arial"/>
      </rPr>
      <t xml:space="preserve">Impri 3D</t>
    </r>
  </si>
  <si>
    <r>
      <rPr>
        <b val="false"/>
        <i val="false"/>
        <sz val="11"/>
        <color indexed="64"/>
        <rFont val="Arial"/>
      </rPr>
      <t xml:space="preserve">Boucles ML</t>
    </r>
  </si>
  <si>
    <r>
      <rPr>
        <b val="false"/>
        <i val="false"/>
        <sz val="11"/>
        <color indexed="64"/>
        <rFont val="Arial"/>
      </rPr>
      <t xml:space="preserve">Marge brute</t>
    </r>
  </si>
  <si>
    <r>
      <rPr>
        <b val="false"/>
        <i val="false"/>
        <sz val="11"/>
        <color indexed="64"/>
        <rFont val="Arial"/>
      </rPr>
      <t xml:space="preserve">Contribution coop</t>
    </r>
  </si>
  <si>
    <r>
      <rPr>
        <b val="false"/>
        <i val="false"/>
        <sz val="11"/>
        <color indexed="64"/>
        <rFont val="Arial"/>
      </rPr>
      <t>Congés</t>
    </r>
  </si>
  <si>
    <r>
      <rPr>
        <b val="false"/>
        <i val="false"/>
        <sz val="11"/>
        <color indexed="64"/>
        <rFont val="Arial"/>
      </rPr>
      <t xml:space="preserve">Charges de fonct.</t>
    </r>
  </si>
  <si>
    <r>
      <rPr>
        <b val="false"/>
        <i val="false"/>
        <sz val="11"/>
        <color indexed="64"/>
        <rFont val="Arial"/>
      </rPr>
      <t xml:space="preserve">Frais divers</t>
    </r>
  </si>
  <si>
    <r>
      <rPr>
        <b val="false"/>
        <i val="false"/>
        <sz val="11"/>
        <color indexed="64"/>
        <rFont val="Arial"/>
      </rPr>
      <t xml:space="preserve">Sponso Sharks</t>
    </r>
  </si>
  <si>
    <r>
      <rPr>
        <b val="false"/>
        <i val="false"/>
        <sz val="11"/>
        <color indexed="64"/>
        <rFont val="Arial"/>
      </rPr>
      <t xml:space="preserve">Pierre Pages</t>
    </r>
  </si>
  <si>
    <r>
      <rPr>
        <b val="false"/>
        <i val="false"/>
        <sz val="11"/>
        <color indexed="64"/>
        <rFont val="Arial"/>
      </rPr>
      <t xml:space="preserve">ralonge velovergne</t>
    </r>
  </si>
  <si>
    <r>
      <rPr>
        <b val="false"/>
        <i val="false"/>
        <sz val="11"/>
        <color indexed="64"/>
        <rFont val="Arial"/>
      </rPr>
      <t xml:space="preserve">Don Helmouth</t>
    </r>
  </si>
  <si>
    <r>
      <rPr>
        <b val="false"/>
        <i val="false"/>
        <sz val="11"/>
        <color indexed="64"/>
        <rFont val="Arial"/>
      </rPr>
      <t>Rémunérations</t>
    </r>
  </si>
  <si>
    <r>
      <rPr>
        <b val="false"/>
        <i val="false"/>
        <sz val="11"/>
        <color indexed="64"/>
        <rFont val="Arial"/>
      </rPr>
      <t xml:space="preserve">Résultat enregistré</t>
    </r>
  </si>
  <si>
    <r>
      <rPr>
        <b val="false"/>
        <i val="false"/>
        <sz val="11"/>
        <color indexed="64"/>
        <rFont val="Arial"/>
      </rPr>
      <t xml:space="preserve">Résultat calculé</t>
    </r>
  </si>
  <si>
    <r>
      <rPr>
        <b val="false"/>
        <i val="false"/>
        <sz val="11"/>
        <color indexed="64"/>
        <rFont val="Arial"/>
      </rPr>
      <t xml:space="preserve">Salaire fixe contractuel brut</t>
    </r>
  </si>
  <si>
    <r>
      <rPr>
        <b val="false"/>
        <i val="false"/>
        <sz val="11"/>
        <color indexed="64"/>
        <rFont val="Arial"/>
      </rPr>
      <t xml:space="preserve">Salaire fixe contractuel coût global</t>
    </r>
  </si>
  <si>
    <r>
      <rPr>
        <b val="false"/>
        <i val="false"/>
        <sz val="11"/>
        <color indexed="64"/>
        <rFont val="Arial"/>
      </rPr>
      <t xml:space="preserve">3 mois de salaire fixe contractuel brut</t>
    </r>
  </si>
  <si>
    <r>
      <rPr>
        <b val="false"/>
        <i val="false"/>
        <sz val="11"/>
        <color indexed="64"/>
        <rFont val="Arial"/>
      </rPr>
      <t xml:space="preserve">Salaire complet net</t>
    </r>
  </si>
  <si>
    <r>
      <rPr>
        <b val="false"/>
        <i val="false"/>
        <sz val="11"/>
        <color indexed="64"/>
        <rFont val="Arial"/>
      </rPr>
      <t xml:space="preserve">Salaire complet</t>
    </r>
  </si>
  <si>
    <r>
      <rPr>
        <b val="false"/>
        <i val="false"/>
        <sz val="11"/>
        <color indexed="64"/>
        <rFont val="Arial"/>
      </rPr>
      <t xml:space="preserve">Salaires complets janvier à juin</t>
    </r>
  </si>
  <si>
    <r>
      <rPr>
        <b val="false"/>
        <i val="false"/>
        <sz val="11"/>
        <color indexed="64"/>
        <rFont val="Arial"/>
      </rPr>
      <t xml:space="preserve">invest/don mini(0) ou max(1)</t>
    </r>
  </si>
  <si>
    <r>
      <rPr>
        <b val="false"/>
        <i val="false"/>
        <sz val="11"/>
        <color indexed="64"/>
        <rFont val="Arial"/>
      </rPr>
      <t xml:space="preserve">Reste à dépenser</t>
    </r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</si>
</sst>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mmmm yyyy"/>
  </numFmts>
  <fonts count="2">
    <font>
      <sz val="11.000000"/>
      <color indexed="64"/>
      <name val="Arial"/>
    </font>
    <font>
      <b val="0"/>
      <i val="0"/>
      <sz val="11.000000"/>
      <color indexed="64"/>
      <name val="Arial"/>
    </font>
  </fonts>
  <fills count="5">
    <fill>
      <patternFill patternType="none"/>
    </fill>
    <fill>
      <patternFill patternType="gray125"/>
    </fill>
    <fill>
      <patternFill patternType="solid">
        <fgColor rgb="FF34A853"/>
        <bgColor rgb="FF34A853"/>
      </patternFill>
    </fill>
    <fill>
      <patternFill patternType="solid">
        <fgColor indexed="7"/>
        <bgColor indexed="7"/>
      </patternFill>
    </fill>
    <fill>
      <patternFill patternType="solid">
        <fgColor indexed="5"/>
        <bgColor indexed="5"/>
      </patternFill>
    </fill>
  </fills>
  <borders count="1">
    <border>
      <left style="none"/>
      <right style="none"/>
      <top style="none"/>
      <bottom style="none"/>
      <diagonal style="none"/>
    </border>
  </borders>
  <cellStyleXfs count="1">
    <xf fontId="0" fillId="0" borderId="0" numFmtId="0" applyNumberFormat="1" applyFont="1" applyFill="1" applyBorder="1"/>
  </cellStyleXfs>
  <cellXfs count="9">
    <xf fontId="0" fillId="0" borderId="0" numFmtId="0" xfId="0" applyProtection="0"/>
    <xf fontId="1" fillId="0" borderId="0" numFmtId="0" xfId="0" applyFont="1" applyProtection="0"/>
    <xf fontId="1" fillId="0" borderId="0" numFmtId="160" xfId="0" applyNumberFormat="1" applyFont="1" applyAlignment="1" applyProtection="0">
      <alignment horizontal="center"/>
    </xf>
    <xf fontId="1" fillId="0" borderId="0" numFmtId="0" xfId="0" applyFont="1" applyAlignment="1" applyProtection="0">
      <alignment horizontal="center"/>
    </xf>
    <xf fontId="1" fillId="2" borderId="0" numFmtId="0" xfId="0" applyFont="1" applyFill="1" applyProtection="0"/>
    <xf fontId="1" fillId="3" borderId="0" numFmtId="0" xfId="0" applyFont="1" applyFill="1" applyProtection="0"/>
    <xf fontId="1" fillId="4" borderId="0" numFmtId="0" xfId="0" applyFont="1" applyFill="1" applyProtection="0"/>
    <xf fontId="1" fillId="0" borderId="0" numFmtId="160" xfId="0" applyNumberFormat="1" applyFont="1" applyProtection="0"/>
    <xf fontId="1" fillId="0" borderId="0" numFmtId="0" xfId="0" applyFont="1" applyAlignment="1" applyProtection="0">
      <alignment horizontal="right"/>
    </xf>
  </cellXfs>
  <cellStyles count="1">
    <cellStyle name="Defaul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1" zoomScale="100" workbookViewId="0">
      <pane xSplit="2" topLeftCell="C1" activePane="topRight" state="frozen"/>
      <selection activeCell="A1" activeCellId="0" sqref="A1"/>
    </sheetView>
  </sheetViews>
  <sheetFormatPr defaultRowHeight="15"/>
  <cols>
    <col customWidth="1" min="1" max="1" width="13.122199999999999"/>
    <col customWidth="1" min="2" max="27" width="7.0853999999999999"/>
    <col customWidth="1" min="28" max="28" width="7.7126000000000001"/>
    <col customWidth="1" min="29" max="29" width="7.0853999999999999"/>
    <col customWidth="1" min="30" max="1124" width="11.7698"/>
  </cols>
  <sheetData>
    <row r="1" ht="15.75" customHeight="1">
      <c r="B1" s="1" t="s">
        <v>0</v>
      </c>
      <c r="C1" s="2">
        <v>45292</v>
      </c>
      <c r="E1" s="2">
        <v>45323</v>
      </c>
      <c r="G1" s="2">
        <v>45352</v>
      </c>
      <c r="I1" s="2">
        <v>45383</v>
      </c>
      <c r="K1" s="2">
        <v>45413</v>
      </c>
      <c r="M1" s="2">
        <v>45444</v>
      </c>
      <c r="O1" s="2">
        <v>45474</v>
      </c>
      <c r="Q1" s="2">
        <v>45505</v>
      </c>
      <c r="S1" s="2">
        <v>45536</v>
      </c>
      <c r="U1" s="2">
        <v>45566</v>
      </c>
      <c r="W1" s="2">
        <v>45597</v>
      </c>
      <c r="Y1" s="2">
        <v>45627</v>
      </c>
      <c r="AA1" s="2"/>
      <c r="AB1" s="3" t="s">
        <v>1</v>
      </c>
    </row>
    <row r="2" ht="15.75" customHeight="1">
      <c r="A2" s="1" t="s">
        <v>2</v>
      </c>
      <c r="B2" s="4">
        <f>C2+E2+G2+I2+K2+M2+O2+Q2+S2+U2+W2+Y2</f>
        <v>22380</v>
      </c>
      <c r="C2" s="4">
        <v>6160</v>
      </c>
      <c r="D2" s="5">
        <f>SUM(D3:D5)</f>
        <v>0</v>
      </c>
      <c r="E2" s="4">
        <v>0</v>
      </c>
      <c r="F2" s="5">
        <f>SUM(F3:F5)</f>
        <v>0</v>
      </c>
      <c r="G2" s="4">
        <v>5975</v>
      </c>
      <c r="H2" s="5">
        <f>SUM(H3:H5)</f>
        <v>0</v>
      </c>
      <c r="I2" s="4">
        <v>5795</v>
      </c>
      <c r="J2" s="5">
        <f>SUM(J3:J5)</f>
        <v>0</v>
      </c>
      <c r="K2" s="4">
        <v>2135</v>
      </c>
      <c r="L2" s="5">
        <f>SUM(L3:L5)</f>
        <v>0</v>
      </c>
      <c r="M2" s="4">
        <v>0</v>
      </c>
      <c r="N2" s="5">
        <f>SUM(N3:N5)</f>
        <v>0</v>
      </c>
      <c r="O2" s="4">
        <v>2315</v>
      </c>
      <c r="P2" s="5">
        <f>SUM(P3:P5)</f>
        <v>0</v>
      </c>
      <c r="Q2" s="4">
        <v>0</v>
      </c>
      <c r="R2" s="5">
        <f>SUM(R3:R5)</f>
        <v>0</v>
      </c>
      <c r="S2" s="4">
        <v>0</v>
      </c>
      <c r="T2" s="5">
        <f>SUM(T3:T5)</f>
        <v>1200</v>
      </c>
      <c r="U2" s="4">
        <v>0</v>
      </c>
      <c r="V2" s="5">
        <f>SUM(V3:V5)</f>
        <v>1500</v>
      </c>
      <c r="W2" s="4">
        <v>0</v>
      </c>
      <c r="X2" s="5">
        <f>SUM(X3:X5)</f>
        <v>1200</v>
      </c>
      <c r="Y2" s="4"/>
      <c r="Z2" s="5">
        <f>SUM(Z3:Z5)</f>
        <v>600</v>
      </c>
      <c r="AA2" s="1"/>
      <c r="AB2" s="5">
        <f>B2+D2+F2+H2+J2+L2+N2+P2+R2+T2+V2+X2+Z2</f>
        <v>26880</v>
      </c>
      <c r="AC2" s="1"/>
    </row>
    <row r="3" hidden="1" outlineLevel="1">
      <c r="A3" s="1" t="s">
        <v>3</v>
      </c>
      <c r="B3" s="4"/>
      <c r="C3" s="4"/>
      <c r="D3" s="5"/>
      <c r="E3" s="4"/>
      <c r="F3" s="5"/>
      <c r="G3" s="4"/>
      <c r="H3" s="5"/>
      <c r="I3" s="4"/>
      <c r="J3" s="5"/>
      <c r="K3" s="4"/>
      <c r="L3" s="5"/>
      <c r="M3" s="4"/>
      <c r="N3" s="5"/>
      <c r="O3" s="4"/>
      <c r="P3" s="5"/>
      <c r="Q3" s="4"/>
      <c r="R3" s="5"/>
      <c r="S3" s="4"/>
      <c r="T3" s="5">
        <v>1200</v>
      </c>
      <c r="U3" s="4"/>
      <c r="V3" s="5"/>
      <c r="W3" s="4"/>
      <c r="X3" s="5"/>
      <c r="Y3" s="4"/>
      <c r="Z3" s="5"/>
      <c r="AA3" s="1"/>
      <c r="AB3" s="5"/>
      <c r="AC3" s="1"/>
    </row>
    <row r="4" hidden="1" outlineLevel="1">
      <c r="A4" s="1" t="s">
        <v>4</v>
      </c>
      <c r="B4" s="4"/>
      <c r="C4" s="4"/>
      <c r="D4" s="5"/>
      <c r="E4" s="4"/>
      <c r="F4" s="5"/>
      <c r="G4" s="4"/>
      <c r="H4" s="5"/>
      <c r="I4" s="4"/>
      <c r="J4" s="5"/>
      <c r="K4" s="4"/>
      <c r="L4" s="5"/>
      <c r="M4" s="4"/>
      <c r="N4" s="5"/>
      <c r="O4" s="4"/>
      <c r="P4" s="5"/>
      <c r="Q4" s="4"/>
      <c r="R4" s="5"/>
      <c r="S4" s="4"/>
      <c r="T4" s="5"/>
      <c r="U4" s="4"/>
      <c r="V4" s="5">
        <v>1500</v>
      </c>
      <c r="W4" s="4"/>
      <c r="X4" s="5"/>
      <c r="Y4" s="4"/>
      <c r="Z4" s="5">
        <v>600</v>
      </c>
      <c r="AA4" s="1"/>
      <c r="AB4" s="5"/>
      <c r="AC4" s="1"/>
    </row>
    <row r="5" hidden="1" outlineLevel="1">
      <c r="A5" s="1" t="s">
        <v>5</v>
      </c>
      <c r="B5" s="4"/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  <c r="O5" s="4"/>
      <c r="P5" s="5"/>
      <c r="Q5" s="4"/>
      <c r="R5" s="5"/>
      <c r="S5" s="4"/>
      <c r="T5" s="5"/>
      <c r="U5" s="4"/>
      <c r="V5" s="5"/>
      <c r="W5" s="4"/>
      <c r="X5" s="5">
        <v>1200</v>
      </c>
      <c r="Y5" s="4"/>
      <c r="Z5" s="5"/>
      <c r="AA5" s="1"/>
      <c r="AB5" s="5"/>
      <c r="AC5" s="1"/>
    </row>
    <row r="6" ht="15.75" customHeight="1" collapsed="1">
      <c r="A6" s="1" t="s">
        <v>6</v>
      </c>
      <c r="B6" s="4">
        <f>C6+E6+G6+I6+K6+M6+O6+Q6+S6+U6+W6+Y6</f>
        <v>-2683</v>
      </c>
      <c r="C6" s="4">
        <v>-1952</v>
      </c>
      <c r="D6" s="5"/>
      <c r="E6" s="4">
        <v>0</v>
      </c>
      <c r="F6" s="5"/>
      <c r="G6" s="4">
        <v>-80</v>
      </c>
      <c r="H6" s="5"/>
      <c r="I6" s="4">
        <v>0</v>
      </c>
      <c r="J6" s="5"/>
      <c r="K6" s="4">
        <v>-651</v>
      </c>
      <c r="L6" s="5"/>
      <c r="M6" s="4">
        <v>0</v>
      </c>
      <c r="N6" s="5"/>
      <c r="O6" s="4">
        <v>0</v>
      </c>
      <c r="P6" s="5"/>
      <c r="Q6" s="4">
        <v>0</v>
      </c>
      <c r="R6" s="5"/>
      <c r="S6" s="4">
        <v>0</v>
      </c>
      <c r="T6" s="5">
        <v>0</v>
      </c>
      <c r="U6" s="4">
        <v>0</v>
      </c>
      <c r="V6" s="5">
        <v>0</v>
      </c>
      <c r="W6" s="4">
        <v>0</v>
      </c>
      <c r="X6" s="5">
        <v>0</v>
      </c>
      <c r="Y6" s="4"/>
      <c r="Z6" s="5">
        <v>0</v>
      </c>
      <c r="AA6" s="1"/>
      <c r="AB6" s="5">
        <f>B6+D6+F6+H6+J6+L6+N6+P6+R6+T6+V6+X6+Z6</f>
        <v>-2683</v>
      </c>
      <c r="AC6" s="1"/>
    </row>
    <row r="7" hidden="1" outlineLevel="1" collapsed="1">
      <c r="A7" s="1" t="s">
        <v>7</v>
      </c>
      <c r="B7" s="4"/>
      <c r="C7" s="4"/>
      <c r="D7" s="5"/>
      <c r="E7" s="4"/>
      <c r="F7" s="5"/>
      <c r="G7" s="4"/>
      <c r="H7" s="5"/>
      <c r="I7" s="4"/>
      <c r="J7" s="5"/>
      <c r="K7" s="4"/>
      <c r="L7" s="5"/>
      <c r="M7" s="4"/>
      <c r="N7" s="5"/>
      <c r="O7" s="4"/>
      <c r="P7" s="5"/>
      <c r="Q7" s="4"/>
      <c r="R7" s="5"/>
      <c r="S7" s="4"/>
      <c r="T7" s="5"/>
      <c r="U7" s="4"/>
      <c r="V7" s="5"/>
      <c r="W7" s="4"/>
      <c r="X7" s="5"/>
      <c r="Y7" s="4"/>
      <c r="Z7" s="5"/>
      <c r="AA7" s="1"/>
      <c r="AB7" s="1"/>
      <c r="AC7" s="1"/>
    </row>
    <row r="8" hidden="1" outlineLevel="1" collapsed="1">
      <c r="A8" s="1" t="s">
        <v>8</v>
      </c>
      <c r="B8" s="4"/>
      <c r="C8" s="4"/>
      <c r="D8" s="5"/>
      <c r="E8" s="4"/>
      <c r="F8" s="5"/>
      <c r="G8" s="4"/>
      <c r="H8" s="5"/>
      <c r="I8" s="4"/>
      <c r="J8" s="5"/>
      <c r="K8" s="4"/>
      <c r="L8" s="5"/>
      <c r="M8" s="4"/>
      <c r="N8" s="5"/>
      <c r="O8" s="4"/>
      <c r="P8" s="5"/>
      <c r="Q8" s="4"/>
      <c r="R8" s="5"/>
      <c r="S8" s="4"/>
      <c r="T8" s="5"/>
      <c r="U8" s="4"/>
      <c r="V8" s="5"/>
      <c r="W8" s="4"/>
      <c r="X8" s="5"/>
      <c r="Y8" s="4"/>
      <c r="Z8" s="5"/>
      <c r="AA8" s="1"/>
      <c r="AB8" s="1"/>
      <c r="AC8" s="1"/>
    </row>
    <row r="9" hidden="1" outlineLevel="1" collapsed="1">
      <c r="A9" s="1" t="s">
        <v>9</v>
      </c>
      <c r="B9" s="4"/>
      <c r="C9" s="4"/>
      <c r="D9" s="5"/>
      <c r="E9" s="4"/>
      <c r="F9" s="5"/>
      <c r="G9" s="4"/>
      <c r="H9" s="5"/>
      <c r="I9" s="4"/>
      <c r="J9" s="5"/>
      <c r="K9" s="4"/>
      <c r="L9" s="5"/>
      <c r="M9" s="4"/>
      <c r="N9" s="5"/>
      <c r="O9" s="4"/>
      <c r="P9" s="5"/>
      <c r="Q9" s="4"/>
      <c r="R9" s="5"/>
      <c r="S9" s="4"/>
      <c r="T9" s="5"/>
      <c r="U9" s="4"/>
      <c r="V9" s="5"/>
      <c r="W9" s="4"/>
      <c r="X9" s="5"/>
      <c r="Y9" s="4"/>
      <c r="Z9" s="5"/>
      <c r="AA9" s="1"/>
      <c r="AB9" s="1"/>
      <c r="AC9" s="1"/>
    </row>
    <row r="10" ht="15.75" customHeight="1" collapsed="1">
      <c r="A10" s="1" t="s">
        <v>10</v>
      </c>
      <c r="B10" s="4">
        <f>B2+B6</f>
        <v>19697</v>
      </c>
      <c r="C10" s="4">
        <f>C2+C6</f>
        <v>4208</v>
      </c>
      <c r="D10" s="5">
        <f>D2+D6</f>
        <v>0</v>
      </c>
      <c r="E10" s="4">
        <f>E2+E6</f>
        <v>0</v>
      </c>
      <c r="F10" s="5">
        <f>F2+F6</f>
        <v>0</v>
      </c>
      <c r="G10" s="4">
        <f>G2+G6</f>
        <v>5895</v>
      </c>
      <c r="H10" s="5">
        <f>H2+H6</f>
        <v>0</v>
      </c>
      <c r="I10" s="4">
        <f>I2+I6</f>
        <v>5795</v>
      </c>
      <c r="J10" s="5">
        <f>J2+J6</f>
        <v>0</v>
      </c>
      <c r="K10" s="4">
        <f>K2+K6</f>
        <v>1484</v>
      </c>
      <c r="L10" s="5">
        <f>L2+L6</f>
        <v>0</v>
      </c>
      <c r="M10" s="4">
        <f>M2+M6</f>
        <v>0</v>
      </c>
      <c r="N10" s="5">
        <f>N2+N6</f>
        <v>0</v>
      </c>
      <c r="O10" s="4">
        <f>O2+O6</f>
        <v>2315</v>
      </c>
      <c r="P10" s="5">
        <f>P2+P6</f>
        <v>0</v>
      </c>
      <c r="Q10" s="4">
        <f>Q2+Q6</f>
        <v>0</v>
      </c>
      <c r="R10" s="5">
        <f>R2+R6</f>
        <v>0</v>
      </c>
      <c r="S10" s="4">
        <f>S2+S6</f>
        <v>0</v>
      </c>
      <c r="T10" s="5">
        <f>T2+T6</f>
        <v>1200</v>
      </c>
      <c r="U10" s="4">
        <f>U2+U6</f>
        <v>0</v>
      </c>
      <c r="V10" s="5">
        <f>V2+V6</f>
        <v>1500</v>
      </c>
      <c r="W10" s="4">
        <f>W2+W6</f>
        <v>0</v>
      </c>
      <c r="X10" s="5">
        <f>X2+X6</f>
        <v>1200</v>
      </c>
      <c r="Y10" s="4">
        <f>Y2+Y6</f>
        <v>0</v>
      </c>
      <c r="Z10" s="5">
        <f>Z2+Z6</f>
        <v>600</v>
      </c>
      <c r="AA10" s="1"/>
      <c r="AB10" s="5">
        <f>AB2+AB6</f>
        <v>24197</v>
      </c>
      <c r="AC10" s="1"/>
    </row>
    <row r="11" ht="15.75" customHeight="1">
      <c r="A11" s="1" t="s">
        <v>11</v>
      </c>
      <c r="B11" s="4">
        <f t="shared" ref="B11:B19" si="0">C11+E11+G11+I11+K11+M11+O11+Q11+S11+U11+W11+Y11</f>
        <v>-2186</v>
      </c>
      <c r="C11" s="4">
        <v>-448</v>
      </c>
      <c r="D11" s="5"/>
      <c r="E11" s="4">
        <v>0</v>
      </c>
      <c r="F11" s="5"/>
      <c r="G11" s="4">
        <v>-636</v>
      </c>
      <c r="H11" s="5"/>
      <c r="I11" s="4">
        <v>-617</v>
      </c>
      <c r="J11" s="5"/>
      <c r="K11" s="4">
        <v>-219</v>
      </c>
      <c r="L11" s="5"/>
      <c r="M11" s="4">
        <v>0</v>
      </c>
      <c r="N11" s="5"/>
      <c r="O11" s="4">
        <v>-266</v>
      </c>
      <c r="P11" s="5"/>
      <c r="Q11" s="4">
        <v>0</v>
      </c>
      <c r="R11" s="5"/>
      <c r="S11" s="4">
        <v>0</v>
      </c>
      <c r="T11" s="5">
        <f>-0.1*T2</f>
        <v>-120</v>
      </c>
      <c r="U11" s="4">
        <v>0</v>
      </c>
      <c r="V11" s="5">
        <f>-0.1*V2</f>
        <v>-150</v>
      </c>
      <c r="W11" s="4">
        <v>0</v>
      </c>
      <c r="X11" s="5">
        <f>-0.1*X2</f>
        <v>-120</v>
      </c>
      <c r="Y11" s="4"/>
      <c r="Z11" s="5">
        <f>-0.1*Z2</f>
        <v>-60</v>
      </c>
      <c r="AA11" s="1"/>
      <c r="AB11" s="5">
        <f t="shared" ref="AB11:AB19" si="1">B11+D11+F11+H11+J11+L11+N11+P11+R11+T11+V11+X11+Z11</f>
        <v>-2636</v>
      </c>
      <c r="AC11" s="1"/>
    </row>
    <row r="12" ht="15.75" customHeight="1">
      <c r="A12" s="1" t="s">
        <v>12</v>
      </c>
      <c r="B12" s="4">
        <f t="shared" si="0"/>
        <v>0</v>
      </c>
      <c r="C12" s="4"/>
      <c r="D12" s="5"/>
      <c r="E12" s="4"/>
      <c r="F12" s="5"/>
      <c r="G12" s="4"/>
      <c r="H12" s="5"/>
      <c r="I12" s="4"/>
      <c r="J12" s="5"/>
      <c r="K12" s="4"/>
      <c r="L12" s="5"/>
      <c r="M12" s="4"/>
      <c r="N12" s="5"/>
      <c r="O12" s="4"/>
      <c r="P12" s="5"/>
      <c r="Q12" s="4"/>
      <c r="R12" s="5"/>
      <c r="S12" s="4"/>
      <c r="T12" s="5"/>
      <c r="U12" s="4"/>
      <c r="V12" s="5"/>
      <c r="W12" s="4"/>
      <c r="X12" s="5"/>
      <c r="Y12" s="4"/>
      <c r="Z12" s="5">
        <v>-490</v>
      </c>
      <c r="AA12" s="1"/>
      <c r="AB12" s="5">
        <f t="shared" si="1"/>
        <v>-490</v>
      </c>
      <c r="AC12" s="1"/>
    </row>
    <row r="13" ht="15.75" customHeight="1">
      <c r="A13" s="1" t="s">
        <v>13</v>
      </c>
      <c r="B13" s="4">
        <f t="shared" si="0"/>
        <v>-7912</v>
      </c>
      <c r="C13" s="4">
        <v>-2070</v>
      </c>
      <c r="D13" s="5"/>
      <c r="E13" s="4">
        <v>-143</v>
      </c>
      <c r="F13" s="5"/>
      <c r="G13" s="4">
        <v>-721</v>
      </c>
      <c r="H13" s="5"/>
      <c r="I13" s="4">
        <v>-2131</v>
      </c>
      <c r="J13" s="5"/>
      <c r="K13" s="4">
        <v>-748</v>
      </c>
      <c r="L13" s="5"/>
      <c r="M13" s="4">
        <v>-896</v>
      </c>
      <c r="N13" s="5"/>
      <c r="O13" s="4">
        <v>-28</v>
      </c>
      <c r="P13" s="5"/>
      <c r="Q13" s="4">
        <v>0</v>
      </c>
      <c r="R13" s="5"/>
      <c r="S13" s="4">
        <v>-185</v>
      </c>
      <c r="T13" s="5"/>
      <c r="U13" s="4">
        <v>0</v>
      </c>
      <c r="V13" s="5"/>
      <c r="W13" s="4">
        <v>-990</v>
      </c>
      <c r="X13" s="5">
        <f>-(1957.73-231.41+95.87)</f>
        <v>-1822.1900000000001</v>
      </c>
      <c r="Y13" s="4"/>
      <c r="Z13" s="5">
        <f>SUM(Z14:Z18)</f>
        <v>-2440</v>
      </c>
      <c r="AA13" s="1"/>
      <c r="AB13" s="5">
        <f t="shared" si="1"/>
        <v>-12174.190000000001</v>
      </c>
      <c r="AC13" s="1"/>
    </row>
    <row r="14" outlineLevel="1" collapsed="1">
      <c r="A14" s="1" t="s">
        <v>14</v>
      </c>
      <c r="B14" s="4"/>
      <c r="C14" s="4"/>
      <c r="D14" s="5"/>
      <c r="E14" s="4"/>
      <c r="F14" s="5"/>
      <c r="G14" s="4"/>
      <c r="H14" s="5"/>
      <c r="I14" s="4"/>
      <c r="J14" s="5"/>
      <c r="K14" s="4"/>
      <c r="L14" s="5"/>
      <c r="M14" s="4"/>
      <c r="N14" s="5"/>
      <c r="O14" s="4"/>
      <c r="P14" s="5"/>
      <c r="Q14" s="4"/>
      <c r="R14" s="5"/>
      <c r="S14" s="4"/>
      <c r="T14" s="5"/>
      <c r="U14" s="4"/>
      <c r="V14" s="5"/>
      <c r="W14" s="4"/>
      <c r="X14" s="5"/>
      <c r="Y14" s="4"/>
      <c r="Z14" s="6">
        <v>-440</v>
      </c>
      <c r="AA14" s="1"/>
      <c r="AB14" s="1"/>
      <c r="AC14" s="1"/>
    </row>
    <row r="15" outlineLevel="1" collapsed="1">
      <c r="A15" s="1" t="s">
        <v>15</v>
      </c>
      <c r="B15" s="4"/>
      <c r="C15" s="4"/>
      <c r="D15" s="5"/>
      <c r="E15" s="4"/>
      <c r="F15" s="5"/>
      <c r="G15" s="4"/>
      <c r="H15" s="5"/>
      <c r="I15" s="4"/>
      <c r="J15" s="5"/>
      <c r="K15" s="4"/>
      <c r="L15" s="5"/>
      <c r="M15" s="4"/>
      <c r="N15" s="5"/>
      <c r="O15" s="4"/>
      <c r="P15" s="5"/>
      <c r="Q15" s="4"/>
      <c r="R15" s="5"/>
      <c r="S15" s="4"/>
      <c r="T15" s="5"/>
      <c r="U15" s="4"/>
      <c r="V15" s="5"/>
      <c r="W15" s="4"/>
      <c r="X15" s="5"/>
      <c r="Y15" s="4"/>
      <c r="Z15" s="6">
        <v>-2000</v>
      </c>
      <c r="AA15" s="1"/>
      <c r="AB15" s="1"/>
      <c r="AC15" s="1"/>
    </row>
    <row r="16" outlineLevel="1" collapsed="1">
      <c r="A16" s="1" t="s">
        <v>16</v>
      </c>
      <c r="B16" s="4"/>
      <c r="C16" s="4"/>
      <c r="D16" s="5"/>
      <c r="E16" s="4"/>
      <c r="F16" s="5"/>
      <c r="G16" s="4"/>
      <c r="H16" s="5"/>
      <c r="I16" s="4"/>
      <c r="J16" s="5"/>
      <c r="K16" s="4"/>
      <c r="L16" s="5"/>
      <c r="M16" s="4"/>
      <c r="N16" s="5"/>
      <c r="O16" s="4"/>
      <c r="P16" s="5"/>
      <c r="Q16" s="4"/>
      <c r="R16" s="5"/>
      <c r="S16" s="4"/>
      <c r="T16" s="5"/>
      <c r="U16" s="4"/>
      <c r="V16" s="5"/>
      <c r="W16" s="4"/>
      <c r="X16" s="5"/>
      <c r="Y16" s="4"/>
      <c r="Z16" s="6">
        <f>-100*AB26</f>
        <v>0</v>
      </c>
      <c r="AA16" s="1"/>
      <c r="AB16" s="1"/>
      <c r="AC16" s="1"/>
    </row>
    <row r="17" outlineLevel="1" collapsed="1">
      <c r="A17" s="1" t="s">
        <v>17</v>
      </c>
      <c r="B17" s="4"/>
      <c r="C17" s="4"/>
      <c r="D17" s="5"/>
      <c r="E17" s="4"/>
      <c r="F17" s="5"/>
      <c r="G17" s="4"/>
      <c r="H17" s="5"/>
      <c r="I17" s="4"/>
      <c r="J17" s="5"/>
      <c r="K17" s="4"/>
      <c r="L17" s="5"/>
      <c r="M17" s="4"/>
      <c r="N17" s="5"/>
      <c r="O17" s="4"/>
      <c r="P17" s="5"/>
      <c r="Q17" s="4"/>
      <c r="R17" s="5"/>
      <c r="S17" s="4"/>
      <c r="T17" s="5"/>
      <c r="U17" s="4"/>
      <c r="V17" s="5"/>
      <c r="W17" s="4"/>
      <c r="X17" s="5"/>
      <c r="Y17" s="4"/>
      <c r="Z17" s="6">
        <f>-500*AB26</f>
        <v>0</v>
      </c>
      <c r="AA17" s="1"/>
      <c r="AB17" s="1"/>
      <c r="AC17" s="1"/>
    </row>
    <row r="18" outlineLevel="1" collapsed="1">
      <c r="A18" s="1" t="s">
        <v>18</v>
      </c>
      <c r="B18" s="4"/>
      <c r="C18" s="4"/>
      <c r="D18" s="5"/>
      <c r="E18" s="4"/>
      <c r="F18" s="5"/>
      <c r="G18" s="4"/>
      <c r="H18" s="5"/>
      <c r="I18" s="4"/>
      <c r="J18" s="5"/>
      <c r="K18" s="4"/>
      <c r="L18" s="5"/>
      <c r="M18" s="4"/>
      <c r="N18" s="5"/>
      <c r="O18" s="4"/>
      <c r="P18" s="5"/>
      <c r="Q18" s="4"/>
      <c r="R18" s="5"/>
      <c r="S18" s="4"/>
      <c r="T18" s="5"/>
      <c r="U18" s="4"/>
      <c r="V18" s="5"/>
      <c r="W18" s="4"/>
      <c r="X18" s="5"/>
      <c r="Y18" s="4"/>
      <c r="Z18" s="5"/>
      <c r="AA18" s="1"/>
      <c r="AB18" s="1"/>
      <c r="AC18" s="1"/>
    </row>
    <row r="19" ht="15.75" customHeight="1">
      <c r="A19" s="1" t="s">
        <v>19</v>
      </c>
      <c r="B19" s="4">
        <f t="shared" si="0"/>
        <v>-2409</v>
      </c>
      <c r="C19" s="4">
        <v>4922</v>
      </c>
      <c r="D19" s="5"/>
      <c r="E19" s="4">
        <v>-828</v>
      </c>
      <c r="F19" s="5"/>
      <c r="G19" s="4">
        <v>-828</v>
      </c>
      <c r="H19" s="5"/>
      <c r="I19" s="4">
        <v>-855</v>
      </c>
      <c r="J19" s="5"/>
      <c r="K19" s="4">
        <v>-829</v>
      </c>
      <c r="L19" s="5"/>
      <c r="M19" s="4">
        <v>-851</v>
      </c>
      <c r="N19" s="5"/>
      <c r="O19" s="4">
        <v>-905</v>
      </c>
      <c r="P19" s="5"/>
      <c r="Q19" s="4">
        <v>-830</v>
      </c>
      <c r="R19" s="5"/>
      <c r="S19" s="4">
        <v>-714</v>
      </c>
      <c r="T19" s="5"/>
      <c r="U19" s="4">
        <v>-691</v>
      </c>
      <c r="V19" s="5"/>
      <c r="W19" s="4"/>
      <c r="X19" s="5">
        <v>-691</v>
      </c>
      <c r="Y19" s="4"/>
      <c r="Z19" s="5">
        <v>-691</v>
      </c>
      <c r="AA19" s="1"/>
      <c r="AB19" s="5">
        <f t="shared" si="1"/>
        <v>-3791</v>
      </c>
      <c r="AC19" s="1"/>
    </row>
    <row r="20" ht="15.75" customHeight="1">
      <c r="A20" s="1" t="s">
        <v>20</v>
      </c>
      <c r="B20" s="4">
        <v>7190</v>
      </c>
      <c r="C20" s="4">
        <v>6612</v>
      </c>
      <c r="D20" s="5"/>
      <c r="E20" s="4">
        <v>-971</v>
      </c>
      <c r="F20" s="5"/>
      <c r="G20" s="4">
        <v>3710</v>
      </c>
      <c r="H20" s="5"/>
      <c r="I20" s="4">
        <v>2192</v>
      </c>
      <c r="J20" s="5"/>
      <c r="K20" s="4">
        <v>-311</v>
      </c>
      <c r="L20" s="5"/>
      <c r="M20" s="4">
        <v>-1747</v>
      </c>
      <c r="N20" s="5"/>
      <c r="O20" s="4">
        <v>1116</v>
      </c>
      <c r="P20" s="5"/>
      <c r="Q20" s="4">
        <v>-830</v>
      </c>
      <c r="R20" s="5"/>
      <c r="S20" s="4">
        <v>-899</v>
      </c>
      <c r="T20" s="5"/>
      <c r="U20" s="4">
        <v>-691</v>
      </c>
      <c r="V20" s="5"/>
      <c r="W20" s="4">
        <v>-990</v>
      </c>
      <c r="X20" s="5"/>
      <c r="Y20" s="4"/>
      <c r="Z20" s="5"/>
      <c r="AA20" s="1"/>
      <c r="AB20" s="1"/>
      <c r="AC20" s="1"/>
    </row>
    <row r="21" ht="15.75" customHeight="1">
      <c r="A21" s="1" t="s">
        <v>21</v>
      </c>
      <c r="B21" s="1">
        <f>SUM(B10:B13)+B19</f>
        <v>7190</v>
      </c>
      <c r="C21" s="1">
        <f>SUM(C10:C13)+C19</f>
        <v>6612</v>
      </c>
      <c r="D21" s="1">
        <f>SUM(D10:D13)+D19</f>
        <v>0</v>
      </c>
      <c r="E21" s="1">
        <f>SUM(E10:E13)+E19</f>
        <v>-971</v>
      </c>
      <c r="F21" s="1">
        <f>SUM(F10:F13)+F19</f>
        <v>0</v>
      </c>
      <c r="G21" s="1">
        <f>SUM(G10:G13)+G19</f>
        <v>3710</v>
      </c>
      <c r="H21" s="1">
        <f>SUM(H10:H13)+H19</f>
        <v>0</v>
      </c>
      <c r="I21" s="1">
        <f>SUM(I10:I13)+I19</f>
        <v>2192</v>
      </c>
      <c r="J21" s="1">
        <f>SUM(J10:J13)+J19</f>
        <v>0</v>
      </c>
      <c r="K21" s="1">
        <f>SUM(K10:K13)+K19</f>
        <v>-312</v>
      </c>
      <c r="L21" s="1">
        <f>SUM(L10:L13)+L19</f>
        <v>0</v>
      </c>
      <c r="M21" s="1">
        <f>SUM(M10:M13)+M19</f>
        <v>-1747</v>
      </c>
      <c r="N21" s="1">
        <f>SUM(N10:N13)+N19</f>
        <v>0</v>
      </c>
      <c r="O21" s="1">
        <f>SUM(O10:O13)+O19</f>
        <v>1116</v>
      </c>
      <c r="P21" s="1">
        <f>SUM(P10:P13)+P19</f>
        <v>0</v>
      </c>
      <c r="Q21" s="1">
        <f>SUM(Q10:Q13)+Q19</f>
        <v>-830</v>
      </c>
      <c r="R21" s="1">
        <f>SUM(R10:R13)+R19</f>
        <v>0</v>
      </c>
      <c r="S21" s="1">
        <f>SUM(S10:S13)+S19</f>
        <v>-899</v>
      </c>
      <c r="T21" s="1">
        <f>SUM(T10:T13)+T19</f>
        <v>1080</v>
      </c>
      <c r="U21" s="1">
        <f>SUM(U10:U13)+U19</f>
        <v>-691</v>
      </c>
      <c r="V21" s="1">
        <f>SUM(V10:V13)+V19</f>
        <v>1350</v>
      </c>
      <c r="W21" s="1">
        <f>SUM(W10:W13)+W19</f>
        <v>-990</v>
      </c>
      <c r="X21" s="1">
        <f>SUM(X10:X13)+X19</f>
        <v>-1433.1900000000001</v>
      </c>
      <c r="Y21" s="1">
        <f>SUM(Y10:Y13)+Y19</f>
        <v>0</v>
      </c>
      <c r="Z21" s="1">
        <f>SUM(Z10:Z13)+Z19</f>
        <v>-3081</v>
      </c>
      <c r="AA21" s="1"/>
      <c r="AB21" s="1">
        <f>SUM(AB10:AB13)+AB19</f>
        <v>5105.8099999999995</v>
      </c>
      <c r="AC21" s="1"/>
    </row>
    <row r="22" ht="15.75" customHeight="1">
      <c r="B22" s="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AA22" s="1"/>
    </row>
    <row r="23" ht="15.75" customHeight="1">
      <c r="B23" s="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 t="s">
        <v>22</v>
      </c>
      <c r="Q23" s="1">
        <v>104.8</v>
      </c>
      <c r="U23" s="8" t="s">
        <v>23</v>
      </c>
      <c r="V23" s="1">
        <v>128</v>
      </c>
      <c r="AA23" s="8" t="s">
        <v>24</v>
      </c>
      <c r="AB23" s="1">
        <f>3*V23</f>
        <v>384</v>
      </c>
    </row>
    <row r="24" ht="15.75" customHeight="1">
      <c r="B24" s="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 t="s">
        <v>25</v>
      </c>
      <c r="Q24" s="1">
        <v>550</v>
      </c>
      <c r="U24" s="8" t="s">
        <v>26</v>
      </c>
      <c r="V24" s="1">
        <v>764</v>
      </c>
      <c r="AA24" s="8" t="s">
        <v>27</v>
      </c>
      <c r="AB24" s="1">
        <f>6*V24</f>
        <v>4584</v>
      </c>
    </row>
    <row r="25" ht="15.75" customHeight="1">
      <c r="B25" s="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AA25" s="8"/>
    </row>
    <row r="26" ht="15.75" customHeight="1">
      <c r="B26" s="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AA26" s="8" t="s">
        <v>28</v>
      </c>
      <c r="AB26" s="6">
        <v>0</v>
      </c>
    </row>
    <row r="27" ht="15.75" customHeight="1">
      <c r="B27" s="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AA27" s="8" t="s">
        <v>29</v>
      </c>
      <c r="AB27" s="6">
        <f>AB21-SUM(AB23:AB25)</f>
        <v>137.80999999999949</v>
      </c>
    </row>
  </sheetData>
  <mergeCells count="12"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</mergeCells>
  <printOptions headings="0" gridLines="0"/>
  <pageMargins left="0.74805600000000005" right="0.74805600000000005" top="0.98388900000000012" bottom="0.98388900000000012" header="1.2791699999999997" footer="1.2791699999999997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025005A-0010-4247-A1E6-00CF003F00D6}">
            <xm:f>ABS(B20-B21)&gt;2</xm:f>
            <x14:dxf>
              <font>
                <color indexed="64"/>
                <name val="Arial"/>
              </font>
              <fill>
                <patternFill patternType="solid">
                  <fgColor rgb="FFF4C7C3"/>
                  <bgColor rgb="FFF4C7C3"/>
                </patternFill>
              </fill>
            </x14:dxf>
          </x14:cfRule>
          <xm:sqref>B21:C21 E21 G21 I21 K21 M21 O21 Q21 S21 U21 W21 Y21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onlyoffice/7.5.1.23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cyril_libert</cp:lastModifiedBy>
  <cp:revision>2</cp:revision>
  <dcterms:modified xsi:type="dcterms:W3CDTF">2024-02-15T14:09:25Z</dcterms:modified>
</cp:coreProperties>
</file>